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7"/>
  </bookViews>
  <sheets>
    <sheet name="pH 2.2" sheetId="4" r:id="rId1"/>
    <sheet name="pH3.3" sheetId="5" r:id="rId2"/>
    <sheet name="pH 5" sheetId="6" r:id="rId3"/>
    <sheet name="pH 6" sheetId="7" r:id="rId4"/>
    <sheet name="pH 7" sheetId="8" r:id="rId5"/>
    <sheet name="pH 7.6" sheetId="9" r:id="rId6"/>
    <sheet name="pH 8.7" sheetId="10" r:id="rId7"/>
    <sheet name="primeira parte" sheetId="1" r:id="rId8"/>
    <sheet name="segunda parte" sheetId="2" r:id="rId9"/>
    <sheet name="Plan3" sheetId="3" r:id="rId10"/>
  </sheets>
  <calcPr calcId="145621"/>
</workbook>
</file>

<file path=xl/calcChain.xml><?xml version="1.0" encoding="utf-8"?>
<calcChain xmlns="http://schemas.openxmlformats.org/spreadsheetml/2006/main">
  <c r="P9" i="1" l="1"/>
  <c r="L14" i="1"/>
  <c r="L13" i="1"/>
  <c r="L12" i="1"/>
  <c r="L11" i="1"/>
  <c r="L10" i="1"/>
  <c r="L9" i="1"/>
  <c r="L8" i="1"/>
  <c r="L6" i="1"/>
  <c r="L5" i="1"/>
  <c r="L4" i="1"/>
  <c r="P14" i="1"/>
  <c r="P13" i="1"/>
  <c r="P12" i="1"/>
  <c r="P11" i="1"/>
  <c r="P8" i="1"/>
  <c r="P7" i="1"/>
  <c r="P6" i="1"/>
  <c r="P5" i="1"/>
  <c r="P4" i="1"/>
  <c r="H23" i="1"/>
  <c r="H24" i="1"/>
  <c r="D22" i="1"/>
  <c r="D28" i="1"/>
  <c r="L18" i="1"/>
  <c r="H18" i="1"/>
  <c r="D18" i="1"/>
  <c r="H5" i="2" l="1" a="1"/>
  <c r="I5" i="2" s="1"/>
  <c r="D6" i="2"/>
  <c r="E6" i="2"/>
  <c r="D7" i="2"/>
  <c r="E7" i="2"/>
  <c r="D8" i="2"/>
  <c r="E8" i="2"/>
  <c r="D9" i="2"/>
  <c r="E9" i="2"/>
  <c r="D10" i="2"/>
  <c r="E10" i="2"/>
  <c r="D11" i="2"/>
  <c r="E11" i="2"/>
  <c r="E5" i="2"/>
  <c r="D5" i="2"/>
  <c r="H14" i="1"/>
  <c r="H9" i="1"/>
  <c r="H4" i="1"/>
  <c r="D8" i="1"/>
  <c r="D4" i="1"/>
  <c r="J12" i="2" l="1"/>
  <c r="L11" i="2"/>
  <c r="H11" i="2"/>
  <c r="J10" i="2"/>
  <c r="L9" i="2"/>
  <c r="H9" i="2"/>
  <c r="J8" i="2"/>
  <c r="L7" i="2"/>
  <c r="H7" i="2"/>
  <c r="J6" i="2"/>
  <c r="L5" i="2"/>
  <c r="H5" i="2"/>
  <c r="M12" i="2"/>
  <c r="I12" i="2"/>
  <c r="K11" i="2"/>
  <c r="M10" i="2"/>
  <c r="I10" i="2"/>
  <c r="K9" i="2"/>
  <c r="M8" i="2"/>
  <c r="I8" i="2"/>
  <c r="K7" i="2"/>
  <c r="M6" i="2"/>
  <c r="I6" i="2"/>
  <c r="K5" i="2"/>
  <c r="L12" i="2"/>
  <c r="H12" i="2"/>
  <c r="J11" i="2"/>
  <c r="L10" i="2"/>
  <c r="H10" i="2"/>
  <c r="J9" i="2"/>
  <c r="L8" i="2"/>
  <c r="H8" i="2"/>
  <c r="J7" i="2"/>
  <c r="L6" i="2"/>
  <c r="H6" i="2"/>
  <c r="J5" i="2"/>
  <c r="K12" i="2"/>
  <c r="M11" i="2"/>
  <c r="I11" i="2"/>
  <c r="K10" i="2"/>
  <c r="M9" i="2"/>
  <c r="I9" i="2"/>
  <c r="K8" i="2"/>
  <c r="M7" i="2"/>
  <c r="I7" i="2"/>
  <c r="K6" i="2"/>
  <c r="M5" i="2"/>
  <c r="L21" i="1"/>
  <c r="L22" i="1"/>
  <c r="L23" i="1"/>
  <c r="L24" i="1"/>
  <c r="L25" i="1"/>
  <c r="L26" i="1"/>
  <c r="L27" i="1"/>
  <c r="L20" i="1"/>
  <c r="L28" i="1"/>
  <c r="H19" i="1" l="1"/>
  <c r="L19" i="1"/>
  <c r="D27" i="1"/>
  <c r="H27" i="1"/>
  <c r="D23" i="1"/>
  <c r="D26" i="1"/>
  <c r="H26" i="1"/>
  <c r="D21" i="1"/>
  <c r="H21" i="1"/>
  <c r="H22" i="1"/>
  <c r="H28" i="1"/>
  <c r="D25" i="1"/>
  <c r="H25" i="1"/>
  <c r="D20" i="1"/>
  <c r="H20" i="1"/>
  <c r="D24" i="1"/>
  <c r="D19" i="1"/>
  <c r="H8" i="1"/>
  <c r="H5" i="1"/>
  <c r="D13" i="1"/>
  <c r="H13" i="1"/>
  <c r="D9" i="1"/>
  <c r="D14" i="1"/>
  <c r="D12" i="1"/>
  <c r="H12" i="1"/>
  <c r="D6" i="1"/>
  <c r="H6" i="1"/>
  <c r="D11" i="1"/>
  <c r="H11" i="1"/>
  <c r="D7" i="1"/>
  <c r="H7" i="1"/>
  <c r="D10" i="1"/>
  <c r="D5" i="1"/>
</calcChain>
</file>

<file path=xl/sharedStrings.xml><?xml version="1.0" encoding="utf-8"?>
<sst xmlns="http://schemas.openxmlformats.org/spreadsheetml/2006/main" count="32" uniqueCount="7">
  <si>
    <t>t</t>
  </si>
  <si>
    <t>pH</t>
  </si>
  <si>
    <t>C/C0</t>
  </si>
  <si>
    <t>ln(C/C0)</t>
  </si>
  <si>
    <t>H+</t>
  </si>
  <si>
    <t>OH-</t>
  </si>
  <si>
    <t>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</si>
</sst>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parte'!$D$3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445647419072616"/>
                  <c:y val="4.084025955088947E-2"/>
                </c:manualLayout>
              </c:layout>
              <c:numFmt formatCode="#,##0.00000" sourceLinked="0"/>
            </c:trendlineLbl>
          </c:trendline>
          <c:xVal>
            <c:numRef>
              <c:f>'primeira parte'!$B$4:$B$14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parte'!$D$4:$D$14</c:f>
              <c:numCache>
                <c:formatCode>General</c:formatCode>
                <c:ptCount val="11"/>
                <c:pt idx="0">
                  <c:v>0</c:v>
                </c:pt>
                <c:pt idx="1">
                  <c:v>-0.10285356498749673</c:v>
                </c:pt>
                <c:pt idx="2">
                  <c:v>-0.16602610837461498</c:v>
                </c:pt>
                <c:pt idx="3">
                  <c:v>-0.1423062841378456</c:v>
                </c:pt>
                <c:pt idx="4">
                  <c:v>-0.18301662801913657</c:v>
                </c:pt>
                <c:pt idx="5">
                  <c:v>-0.33545394684361812</c:v>
                </c:pt>
                <c:pt idx="6">
                  <c:v>-0.34624050320859145</c:v>
                </c:pt>
                <c:pt idx="7">
                  <c:v>-0.46565043480990453</c:v>
                </c:pt>
                <c:pt idx="8">
                  <c:v>-0.53611813664089136</c:v>
                </c:pt>
                <c:pt idx="9">
                  <c:v>-0.52259322210169201</c:v>
                </c:pt>
                <c:pt idx="10">
                  <c:v>-0.58713121916114241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16672"/>
        <c:axId val="165918208"/>
      </c:scatterChart>
      <c:valAx>
        <c:axId val="1659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18208"/>
        <c:crosses val="autoZero"/>
        <c:crossBetween val="midCat"/>
      </c:valAx>
      <c:valAx>
        <c:axId val="16591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916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parte'!$H$3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208812139728353"/>
                  <c:y val="6.5652764642414713E-4"/>
                </c:manualLayout>
              </c:layout>
              <c:numFmt formatCode="#,##0.00000" sourceLinked="0"/>
            </c:trendlineLbl>
          </c:trendline>
          <c:xVal>
            <c:numRef>
              <c:f>'primeira parte'!$F$4:$F$14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parte'!$H$4:$H$14</c:f>
              <c:numCache>
                <c:formatCode>General</c:formatCode>
                <c:ptCount val="11"/>
                <c:pt idx="0">
                  <c:v>0</c:v>
                </c:pt>
                <c:pt idx="1">
                  <c:v>-3.1062765382385917E-2</c:v>
                </c:pt>
                <c:pt idx="2">
                  <c:v>-8.4006498001046731E-2</c:v>
                </c:pt>
                <c:pt idx="3">
                  <c:v>-5.5912587434941749E-2</c:v>
                </c:pt>
                <c:pt idx="4">
                  <c:v>-0.10091326302886783</c:v>
                </c:pt>
                <c:pt idx="5">
                  <c:v>-0.17652282913604805</c:v>
                </c:pt>
                <c:pt idx="7">
                  <c:v>-0.17429024706380686</c:v>
                </c:pt>
                <c:pt idx="8">
                  <c:v>-0.20853810902239905</c:v>
                </c:pt>
                <c:pt idx="9">
                  <c:v>-0.24327880608021316</c:v>
                </c:pt>
                <c:pt idx="10">
                  <c:v>-0.2876820724517809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62432"/>
        <c:axId val="167117184"/>
      </c:scatterChart>
      <c:valAx>
        <c:axId val="1665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117184"/>
        <c:crosses val="autoZero"/>
        <c:crossBetween val="midCat"/>
      </c:valAx>
      <c:valAx>
        <c:axId val="16711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6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parte'!$L$3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27458217408873625"/>
                  <c:y val="7.1411992327467935E-2"/>
                </c:manualLayout>
              </c:layout>
              <c:numFmt formatCode="#,##0.00000" sourceLinked="0"/>
            </c:trendlineLbl>
          </c:trendline>
          <c:xVal>
            <c:numRef>
              <c:f>'primeira parte'!$J$4:$J$14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parte'!$L$4:$L$14</c:f>
              <c:numCache>
                <c:formatCode>General</c:formatCode>
                <c:ptCount val="11"/>
                <c:pt idx="0">
                  <c:v>0</c:v>
                </c:pt>
                <c:pt idx="1">
                  <c:v>-3.4397019994755647E-2</c:v>
                </c:pt>
                <c:pt idx="2">
                  <c:v>-4.7672701111820585E-2</c:v>
                </c:pt>
                <c:pt idx="4">
                  <c:v>-9.5173141439062081E-2</c:v>
                </c:pt>
                <c:pt idx="5">
                  <c:v>-8.7043812973727291E-2</c:v>
                </c:pt>
                <c:pt idx="6">
                  <c:v>-9.2289884098891647E-2</c:v>
                </c:pt>
                <c:pt idx="7">
                  <c:v>-0.16109166044410275</c:v>
                </c:pt>
                <c:pt idx="8">
                  <c:v>-0.17212053129947524</c:v>
                </c:pt>
                <c:pt idx="9">
                  <c:v>-0.15809594261157686</c:v>
                </c:pt>
                <c:pt idx="10">
                  <c:v>-0.19605552599797246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0896"/>
        <c:axId val="48322432"/>
      </c:scatterChart>
      <c:valAx>
        <c:axId val="48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322432"/>
        <c:crosses val="autoZero"/>
        <c:crossBetween val="midCat"/>
      </c:valAx>
      <c:valAx>
        <c:axId val="4832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320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parte'!$D$17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6604864719993163"/>
                  <c:y val="-2.1123106842673132E-2"/>
                </c:manualLayout>
              </c:layout>
              <c:numFmt formatCode="#,##0.00000" sourceLinked="0"/>
            </c:trendlineLbl>
          </c:trendline>
          <c:xVal>
            <c:numRef>
              <c:f>'primeira parte'!$N$4:$N$14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parte'!$P$4:$P$14</c:f>
              <c:numCache>
                <c:formatCode>General</c:formatCode>
                <c:ptCount val="11"/>
                <c:pt idx="0">
                  <c:v>0</c:v>
                </c:pt>
                <c:pt idx="1">
                  <c:v>-4.0164887631411759E-2</c:v>
                </c:pt>
                <c:pt idx="2">
                  <c:v>-1.5023401765666031E-2</c:v>
                </c:pt>
                <c:pt idx="3">
                  <c:v>-5.0830250184961061E-2</c:v>
                </c:pt>
                <c:pt idx="4">
                  <c:v>-5.2012072224773546E-2</c:v>
                </c:pt>
                <c:pt idx="5">
                  <c:v>-8.481508023828091E-2</c:v>
                </c:pt>
                <c:pt idx="7">
                  <c:v>-0.11736724193092864</c:v>
                </c:pt>
                <c:pt idx="8">
                  <c:v>-0.11036135286936953</c:v>
                </c:pt>
                <c:pt idx="9">
                  <c:v>-0.11859610760661127</c:v>
                </c:pt>
                <c:pt idx="10">
                  <c:v>-0.16809269862068707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54176"/>
        <c:axId val="101237888"/>
      </c:scatterChart>
      <c:valAx>
        <c:axId val="1011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37888"/>
        <c:crosses val="autoZero"/>
        <c:crossBetween val="midCat"/>
      </c:valAx>
      <c:valAx>
        <c:axId val="10123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54176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parte'!$D$17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9634527828923294"/>
                  <c:y val="8.6443195289917812E-2"/>
                </c:manualLayout>
              </c:layout>
              <c:numFmt formatCode="#,##0.00000" sourceLinked="0"/>
            </c:trendlineLbl>
          </c:trendline>
          <c:xVal>
            <c:numRef>
              <c:f>'primeira parte'!$B$18:$B$28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parte'!$D$18:$D$28</c:f>
              <c:numCache>
                <c:formatCode>General</c:formatCode>
                <c:ptCount val="11"/>
                <c:pt idx="0">
                  <c:v>0</c:v>
                </c:pt>
                <c:pt idx="1">
                  <c:v>-1.2622648577296277E-2</c:v>
                </c:pt>
                <c:pt idx="2">
                  <c:v>-4.0547495514008755E-2</c:v>
                </c:pt>
                <c:pt idx="3">
                  <c:v>-3.9057844784186564E-2</c:v>
                </c:pt>
                <c:pt idx="4">
                  <c:v>-6.7803339138493457E-2</c:v>
                </c:pt>
                <c:pt idx="5">
                  <c:v>-9.635903249891424E-2</c:v>
                </c:pt>
                <c:pt idx="6">
                  <c:v>-9.1076918729332421E-2</c:v>
                </c:pt>
                <c:pt idx="7">
                  <c:v>-0.10447017192151684</c:v>
                </c:pt>
                <c:pt idx="8">
                  <c:v>-0.11120978183353313</c:v>
                </c:pt>
                <c:pt idx="9">
                  <c:v>-0.1376830096559167</c:v>
                </c:pt>
                <c:pt idx="10">
                  <c:v>-0.15548490284039498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90464"/>
        <c:axId val="101792000"/>
      </c:scatterChart>
      <c:valAx>
        <c:axId val="1017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792000"/>
        <c:crosses val="autoZero"/>
        <c:crossBetween val="midCat"/>
      </c:valAx>
      <c:valAx>
        <c:axId val="1017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90464"/>
        <c:crosses val="autoZero"/>
        <c:crossBetween val="midCat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parte'!$H$17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3562300909334557"/>
                  <c:y val="2.4657999547107481E-2"/>
                </c:manualLayout>
              </c:layout>
              <c:numFmt formatCode="#,##0.00000" sourceLinked="0"/>
            </c:trendlineLbl>
          </c:trendline>
          <c:xVal>
            <c:numRef>
              <c:f>'primeira parte'!$F$18:$F$28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parte'!$H$18:$H$28</c:f>
              <c:numCache>
                <c:formatCode>General</c:formatCode>
                <c:ptCount val="11"/>
                <c:pt idx="0">
                  <c:v>0</c:v>
                </c:pt>
                <c:pt idx="1">
                  <c:v>-3.3949760495044758E-2</c:v>
                </c:pt>
                <c:pt idx="2">
                  <c:v>-2.9875550424416052E-2</c:v>
                </c:pt>
                <c:pt idx="3">
                  <c:v>-4.8859990158969399E-2</c:v>
                </c:pt>
                <c:pt idx="4">
                  <c:v>-8.2184182102122069E-2</c:v>
                </c:pt>
                <c:pt idx="5">
                  <c:v>-0.11311696265164628</c:v>
                </c:pt>
                <c:pt idx="6">
                  <c:v>-0.12585870903378849</c:v>
                </c:pt>
                <c:pt idx="7">
                  <c:v>-0.10441137596749392</c:v>
                </c:pt>
                <c:pt idx="8">
                  <c:v>-0.13767770558190146</c:v>
                </c:pt>
                <c:pt idx="9">
                  <c:v>-0.13267265093525868</c:v>
                </c:pt>
                <c:pt idx="10">
                  <c:v>-0.19973262066035349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7152"/>
        <c:axId val="101858688"/>
      </c:scatterChart>
      <c:valAx>
        <c:axId val="1018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858688"/>
        <c:crosses val="autoZero"/>
        <c:crossBetween val="midCat"/>
      </c:valAx>
      <c:valAx>
        <c:axId val="10185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57152"/>
        <c:crosses val="autoZero"/>
        <c:crossBetween val="midCat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'primeira parte'!$L$17</c:f>
              <c:strCache>
                <c:ptCount val="1"/>
                <c:pt idx="0">
                  <c:v>ln(C/C0)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20522923379083563"/>
                  <c:y val="6.9074434217361765E-3"/>
                </c:manualLayout>
              </c:layout>
              <c:numFmt formatCode="#,##0.00000" sourceLinked="0"/>
            </c:trendlineLbl>
          </c:trendline>
          <c:xVal>
            <c:numRef>
              <c:f>'primeira parte'!$J$18:$J$28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'primeira parte'!$L$18:$L$28</c:f>
              <c:numCache>
                <c:formatCode>General</c:formatCode>
                <c:ptCount val="11"/>
                <c:pt idx="0">
                  <c:v>0</c:v>
                </c:pt>
                <c:pt idx="1">
                  <c:v>-0.14833113668738657</c:v>
                </c:pt>
                <c:pt idx="2">
                  <c:v>-0.31059576978721037</c:v>
                </c:pt>
                <c:pt idx="3">
                  <c:v>-0.3719566697290615</c:v>
                </c:pt>
                <c:pt idx="4">
                  <c:v>-0.48929294572195692</c:v>
                </c:pt>
                <c:pt idx="5">
                  <c:v>-0.57786590650415515</c:v>
                </c:pt>
                <c:pt idx="6">
                  <c:v>-0.8284922573763861</c:v>
                </c:pt>
                <c:pt idx="7">
                  <c:v>-0.82024014607252105</c:v>
                </c:pt>
                <c:pt idx="8">
                  <c:v>-0.95495214615919333</c:v>
                </c:pt>
                <c:pt idx="9">
                  <c:v>-1.3212906729204925</c:v>
                </c:pt>
                <c:pt idx="10">
                  <c:v>-1.3749478269532469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17184"/>
        <c:axId val="103118720"/>
      </c:scatterChart>
      <c:valAx>
        <c:axId val="1031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118720"/>
        <c:crosses val="autoZero"/>
        <c:crossBetween val="midCat"/>
      </c:valAx>
      <c:valAx>
        <c:axId val="10311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1718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1336" cy="600584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abSelected="1" workbookViewId="0">
      <selection activeCell="M32" sqref="M32"/>
    </sheetView>
  </sheetViews>
  <sheetFormatPr defaultRowHeight="15" x14ac:dyDescent="0.25"/>
  <cols>
    <col min="18" max="18" width="8.5703125" bestFit="1" customWidth="1"/>
  </cols>
  <sheetData>
    <row r="2" spans="2:16" x14ac:dyDescent="0.25">
      <c r="B2" s="2" t="s">
        <v>1</v>
      </c>
      <c r="C2">
        <v>2.2000000000000002</v>
      </c>
      <c r="F2" t="s">
        <v>1</v>
      </c>
      <c r="G2">
        <v>3.3</v>
      </c>
      <c r="J2" s="2" t="s">
        <v>1</v>
      </c>
      <c r="K2">
        <v>5</v>
      </c>
      <c r="N2" s="2" t="s">
        <v>1</v>
      </c>
      <c r="O2">
        <v>6</v>
      </c>
    </row>
    <row r="3" spans="2:16" s="2" customFormat="1" x14ac:dyDescent="0.25">
      <c r="B3" s="2" t="s">
        <v>0</v>
      </c>
      <c r="C3" s="2" t="s">
        <v>2</v>
      </c>
      <c r="D3" s="2" t="s">
        <v>3</v>
      </c>
      <c r="F3" s="2" t="s">
        <v>0</v>
      </c>
      <c r="G3" s="2" t="s">
        <v>2</v>
      </c>
      <c r="H3" s="2" t="s">
        <v>3</v>
      </c>
      <c r="J3" s="2" t="s">
        <v>0</v>
      </c>
      <c r="K3" s="2" t="s">
        <v>2</v>
      </c>
      <c r="L3" s="2" t="s">
        <v>3</v>
      </c>
      <c r="N3" s="2" t="s">
        <v>0</v>
      </c>
      <c r="O3" s="2" t="s">
        <v>2</v>
      </c>
      <c r="P3" s="2" t="s">
        <v>3</v>
      </c>
    </row>
    <row r="4" spans="2:16" x14ac:dyDescent="0.25">
      <c r="B4">
        <v>0</v>
      </c>
      <c r="C4">
        <v>1</v>
      </c>
      <c r="D4">
        <f>LN(C4)</f>
        <v>0</v>
      </c>
      <c r="F4">
        <v>0</v>
      </c>
      <c r="G4">
        <v>1</v>
      </c>
      <c r="H4">
        <f>LN(G4)</f>
        <v>0</v>
      </c>
      <c r="J4">
        <v>0</v>
      </c>
      <c r="K4">
        <v>1</v>
      </c>
      <c r="L4">
        <f>LN(K4)</f>
        <v>0</v>
      </c>
      <c r="N4">
        <v>0</v>
      </c>
      <c r="O4">
        <v>1</v>
      </c>
      <c r="P4">
        <f>LN(O4)</f>
        <v>0</v>
      </c>
    </row>
    <row r="5" spans="2:16" x14ac:dyDescent="0.25">
      <c r="B5">
        <v>10</v>
      </c>
      <c r="C5" s="1">
        <v>0.90225908612888028</v>
      </c>
      <c r="D5">
        <f t="shared" ref="D5:D14" si="0">LN(C5)</f>
        <v>-0.10285356498749673</v>
      </c>
      <c r="F5">
        <v>10</v>
      </c>
      <c r="G5" s="1">
        <v>0.9694147254805493</v>
      </c>
      <c r="H5">
        <f t="shared" ref="H5:H14" si="1">LN(G5)</f>
        <v>-3.1062765382385917E-2</v>
      </c>
      <c r="J5">
        <v>10</v>
      </c>
      <c r="K5" s="1">
        <v>0.96618783259158103</v>
      </c>
      <c r="L5">
        <f t="shared" ref="L5:L14" si="2">LN(K5)</f>
        <v>-3.4397019994755647E-2</v>
      </c>
      <c r="N5">
        <v>10</v>
      </c>
      <c r="O5" s="1">
        <v>0.9606310299176366</v>
      </c>
      <c r="P5">
        <f t="shared" ref="P5:P14" si="3">LN(O5)</f>
        <v>-4.0164887631411759E-2</v>
      </c>
    </row>
    <row r="6" spans="2:16" x14ac:dyDescent="0.25">
      <c r="B6">
        <v>20</v>
      </c>
      <c r="C6" s="1">
        <v>0.84702411947769207</v>
      </c>
      <c r="D6">
        <f t="shared" si="0"/>
        <v>-0.16602610837461498</v>
      </c>
      <c r="F6">
        <v>20</v>
      </c>
      <c r="G6" s="1">
        <v>0.91942528164927118</v>
      </c>
      <c r="H6">
        <f t="shared" si="1"/>
        <v>-8.4006498001046731E-2</v>
      </c>
      <c r="J6">
        <v>20</v>
      </c>
      <c r="K6" s="1">
        <v>0.95344579776389149</v>
      </c>
      <c r="L6">
        <f t="shared" si="2"/>
        <v>-4.7672701111820585E-2</v>
      </c>
      <c r="N6">
        <v>20</v>
      </c>
      <c r="O6" s="1">
        <v>0.98508888651403981</v>
      </c>
      <c r="P6">
        <f t="shared" si="3"/>
        <v>-1.5023401765666031E-2</v>
      </c>
    </row>
    <row r="7" spans="2:16" x14ac:dyDescent="0.25">
      <c r="B7">
        <v>30</v>
      </c>
      <c r="C7" s="1">
        <v>0.86735555854900359</v>
      </c>
      <c r="D7">
        <f t="shared" si="0"/>
        <v>-0.1423062841378456</v>
      </c>
      <c r="F7">
        <v>30</v>
      </c>
      <c r="G7" s="1">
        <v>0.94562179150414438</v>
      </c>
      <c r="H7">
        <f t="shared" si="1"/>
        <v>-5.5912587434941749E-2</v>
      </c>
      <c r="J7">
        <v>30</v>
      </c>
      <c r="K7" s="1">
        <v>0.98730911066551097</v>
      </c>
      <c r="N7">
        <v>30</v>
      </c>
      <c r="O7" s="1">
        <v>0.95043999385289979</v>
      </c>
      <c r="P7">
        <f t="shared" si="3"/>
        <v>-5.0830250184961061E-2</v>
      </c>
    </row>
    <row r="8" spans="2:16" x14ac:dyDescent="0.25">
      <c r="B8">
        <v>40</v>
      </c>
      <c r="C8" s="1">
        <v>0.83275430856738686</v>
      </c>
      <c r="D8">
        <f t="shared" si="0"/>
        <v>-0.18301662801913657</v>
      </c>
      <c r="F8">
        <v>40</v>
      </c>
      <c r="G8" s="1">
        <v>0.90401144069962192</v>
      </c>
      <c r="H8">
        <f t="shared" si="1"/>
        <v>-0.10091326302886783</v>
      </c>
      <c r="J8">
        <v>40</v>
      </c>
      <c r="K8" s="1">
        <v>0.90921549795949863</v>
      </c>
      <c r="L8">
        <f t="shared" si="2"/>
        <v>-9.5173141439062081E-2</v>
      </c>
      <c r="N8">
        <v>40</v>
      </c>
      <c r="O8" s="1">
        <v>0.94931740640060169</v>
      </c>
      <c r="P8">
        <f t="shared" si="3"/>
        <v>-5.2012072224773546E-2</v>
      </c>
    </row>
    <row r="9" spans="2:16" x14ac:dyDescent="0.25">
      <c r="B9">
        <v>50</v>
      </c>
      <c r="C9" s="1">
        <v>0.71501343457903932</v>
      </c>
      <c r="D9">
        <f t="shared" si="0"/>
        <v>-0.33545394684361812</v>
      </c>
      <c r="F9">
        <v>50</v>
      </c>
      <c r="G9" s="1">
        <v>0.83817964401963985</v>
      </c>
      <c r="H9">
        <f t="shared" si="1"/>
        <v>-0.17652282913604805</v>
      </c>
      <c r="J9">
        <v>50</v>
      </c>
      <c r="K9" s="1">
        <v>0.91663693416344805</v>
      </c>
      <c r="L9">
        <f t="shared" si="2"/>
        <v>-8.7043812973727291E-2</v>
      </c>
      <c r="N9">
        <v>50</v>
      </c>
      <c r="O9" s="1">
        <v>0.91868215117960295</v>
      </c>
      <c r="P9">
        <f t="shared" si="3"/>
        <v>-8.481508023828091E-2</v>
      </c>
    </row>
    <row r="10" spans="2:16" x14ac:dyDescent="0.25">
      <c r="B10">
        <v>60</v>
      </c>
      <c r="C10" s="1">
        <v>0.70734234854348932</v>
      </c>
      <c r="D10">
        <f t="shared" si="0"/>
        <v>-0.34624050320859145</v>
      </c>
      <c r="F10">
        <v>60</v>
      </c>
      <c r="G10" s="1">
        <v>0.88402758977749274</v>
      </c>
      <c r="J10">
        <v>60</v>
      </c>
      <c r="K10" s="1">
        <v>0.91184078308538785</v>
      </c>
      <c r="L10">
        <f t="shared" si="2"/>
        <v>-9.2289884098891647E-2</v>
      </c>
      <c r="N10">
        <v>60</v>
      </c>
      <c r="O10" s="1">
        <v>0.87700033769799512</v>
      </c>
    </row>
    <row r="11" spans="2:16" x14ac:dyDescent="0.25">
      <c r="B11">
        <v>70</v>
      </c>
      <c r="C11" s="1">
        <v>0.62772667709422703</v>
      </c>
      <c r="D11">
        <f t="shared" si="0"/>
        <v>-0.46565043480990453</v>
      </c>
      <c r="F11">
        <v>70</v>
      </c>
      <c r="G11" s="1">
        <v>0.84005303934245212</v>
      </c>
      <c r="H11">
        <f t="shared" si="1"/>
        <v>-0.17429024706380686</v>
      </c>
      <c r="J11">
        <v>70</v>
      </c>
      <c r="K11" s="1">
        <v>0.85121404487386654</v>
      </c>
      <c r="L11">
        <f t="shared" si="2"/>
        <v>-0.16109166044410275</v>
      </c>
      <c r="N11">
        <v>70</v>
      </c>
      <c r="O11" s="1">
        <v>0.88925856015968696</v>
      </c>
      <c r="P11">
        <f t="shared" ref="P10:P14" si="4">LN(O11)</f>
        <v>-0.11736724193092864</v>
      </c>
    </row>
    <row r="12" spans="2:16" x14ac:dyDescent="0.25">
      <c r="B12">
        <v>80</v>
      </c>
      <c r="C12" s="1">
        <v>0.58501479782614818</v>
      </c>
      <c r="D12">
        <f t="shared" si="0"/>
        <v>-0.53611813664089136</v>
      </c>
      <c r="F12">
        <v>80</v>
      </c>
      <c r="G12" s="1">
        <v>0.81177009834820957</v>
      </c>
      <c r="H12">
        <f t="shared" si="1"/>
        <v>-0.20853810902239905</v>
      </c>
      <c r="J12">
        <v>80</v>
      </c>
      <c r="K12" s="1">
        <v>0.84187769444043115</v>
      </c>
      <c r="L12">
        <f t="shared" si="2"/>
        <v>-0.17212053129947524</v>
      </c>
      <c r="N12">
        <v>80</v>
      </c>
      <c r="O12" s="1">
        <v>0.89551048154138801</v>
      </c>
      <c r="P12">
        <f t="shared" si="4"/>
        <v>-0.11036135286936953</v>
      </c>
    </row>
    <row r="13" spans="2:16" x14ac:dyDescent="0.25">
      <c r="B13">
        <v>90</v>
      </c>
      <c r="C13" s="1">
        <v>0.59298082143459208</v>
      </c>
      <c r="D13">
        <f t="shared" si="0"/>
        <v>-0.52259322210169201</v>
      </c>
      <c r="F13">
        <v>90</v>
      </c>
      <c r="G13" s="1">
        <v>0.7840528845839686</v>
      </c>
      <c r="H13">
        <f t="shared" si="1"/>
        <v>-0.24327880608021316</v>
      </c>
      <c r="J13">
        <v>90</v>
      </c>
      <c r="K13" s="1">
        <v>0.85376786532021676</v>
      </c>
      <c r="L13">
        <f t="shared" si="2"/>
        <v>-0.15809594261157686</v>
      </c>
      <c r="N13">
        <v>90</v>
      </c>
      <c r="O13" s="1">
        <v>0.8881664520028475</v>
      </c>
      <c r="P13">
        <f t="shared" si="4"/>
        <v>-0.11859610760661127</v>
      </c>
    </row>
    <row r="14" spans="2:16" x14ac:dyDescent="0.25">
      <c r="B14">
        <v>100</v>
      </c>
      <c r="C14" s="1">
        <v>0.55591981144026381</v>
      </c>
      <c r="D14">
        <f t="shared" si="0"/>
        <v>-0.58713121916114241</v>
      </c>
      <c r="F14">
        <v>100</v>
      </c>
      <c r="G14" s="1">
        <v>0.75</v>
      </c>
      <c r="H14">
        <f t="shared" si="1"/>
        <v>-0.2876820724517809</v>
      </c>
      <c r="J14">
        <v>100</v>
      </c>
      <c r="K14" s="1">
        <v>0.82196659289567497</v>
      </c>
      <c r="L14">
        <f t="shared" si="2"/>
        <v>-0.19605552599797246</v>
      </c>
      <c r="N14">
        <v>100</v>
      </c>
      <c r="O14" s="1">
        <v>0.84527547518215596</v>
      </c>
      <c r="P14">
        <f t="shared" si="4"/>
        <v>-0.16809269862068707</v>
      </c>
    </row>
    <row r="15" spans="2:16" x14ac:dyDescent="0.25">
      <c r="O15" s="1"/>
    </row>
    <row r="16" spans="2:16" x14ac:dyDescent="0.25">
      <c r="B16" s="2" t="s">
        <v>1</v>
      </c>
      <c r="C16" s="3">
        <v>7</v>
      </c>
      <c r="F16" s="2" t="s">
        <v>1</v>
      </c>
      <c r="G16" s="3">
        <v>7.6</v>
      </c>
      <c r="J16" s="2" t="s">
        <v>1</v>
      </c>
      <c r="K16" s="3">
        <v>8.6999999999999993</v>
      </c>
    </row>
    <row r="17" spans="2:12" s="2" customFormat="1" x14ac:dyDescent="0.25">
      <c r="B17" s="2" t="s">
        <v>0</v>
      </c>
      <c r="C17" s="2" t="s">
        <v>2</v>
      </c>
      <c r="D17" s="2" t="s">
        <v>3</v>
      </c>
      <c r="F17" s="2" t="s">
        <v>0</v>
      </c>
      <c r="G17" s="2" t="s">
        <v>2</v>
      </c>
      <c r="H17" s="2" t="s">
        <v>3</v>
      </c>
      <c r="J17" s="2" t="s">
        <v>0</v>
      </c>
      <c r="K17" s="2" t="s">
        <v>2</v>
      </c>
      <c r="L17" s="2" t="s">
        <v>3</v>
      </c>
    </row>
    <row r="18" spans="2:12" x14ac:dyDescent="0.25">
      <c r="B18">
        <v>0</v>
      </c>
      <c r="C18">
        <v>1</v>
      </c>
      <c r="D18">
        <f>LN(C18)</f>
        <v>0</v>
      </c>
      <c r="F18">
        <v>0</v>
      </c>
      <c r="G18">
        <v>1</v>
      </c>
      <c r="H18">
        <f>LN(G18)</f>
        <v>0</v>
      </c>
      <c r="J18">
        <v>0</v>
      </c>
      <c r="K18">
        <v>1</v>
      </c>
      <c r="L18">
        <f>LN(K18)</f>
        <v>0</v>
      </c>
    </row>
    <row r="19" spans="2:12" x14ac:dyDescent="0.25">
      <c r="B19">
        <v>10</v>
      </c>
      <c r="C19" s="1">
        <v>0.98745668290928301</v>
      </c>
      <c r="D19">
        <f t="shared" ref="D19:D28" si="5">LN(C19)</f>
        <v>-1.2622648577296277E-2</v>
      </c>
      <c r="F19">
        <v>10</v>
      </c>
      <c r="G19" s="1">
        <v>0.96662006593124095</v>
      </c>
      <c r="H19">
        <f t="shared" ref="H19:H28" si="6">LN(G19)</f>
        <v>-3.3949760495044758E-2</v>
      </c>
      <c r="J19">
        <v>10</v>
      </c>
      <c r="K19" s="1">
        <v>0.86214557963776095</v>
      </c>
      <c r="L19">
        <f t="shared" ref="L19:L28" si="7">LN(K19)</f>
        <v>-0.14833113668738657</v>
      </c>
    </row>
    <row r="20" spans="2:12" x14ac:dyDescent="0.25">
      <c r="B20">
        <v>20</v>
      </c>
      <c r="C20" s="1">
        <v>0.96026355521716422</v>
      </c>
      <c r="D20">
        <f t="shared" si="5"/>
        <v>-4.0547495514008755E-2</v>
      </c>
      <c r="F20">
        <v>20</v>
      </c>
      <c r="G20" s="1">
        <v>0.97056631259858051</v>
      </c>
      <c r="H20">
        <f t="shared" si="6"/>
        <v>-2.9875550424416052E-2</v>
      </c>
      <c r="J20">
        <v>20</v>
      </c>
      <c r="K20" s="1">
        <v>0.73301012082683625</v>
      </c>
      <c r="L20">
        <f t="shared" si="7"/>
        <v>-0.31059576978721037</v>
      </c>
    </row>
    <row r="21" spans="2:12" x14ac:dyDescent="0.25">
      <c r="B21">
        <v>30</v>
      </c>
      <c r="C21" s="1">
        <v>0.96169507849314195</v>
      </c>
      <c r="D21">
        <f t="shared" si="5"/>
        <v>-3.9057844784186564E-2</v>
      </c>
      <c r="F21">
        <v>30</v>
      </c>
      <c r="G21" s="1">
        <v>0.95231445376022883</v>
      </c>
      <c r="H21">
        <f t="shared" si="6"/>
        <v>-4.8859990158969399E-2</v>
      </c>
      <c r="J21">
        <v>30</v>
      </c>
      <c r="K21" s="1">
        <v>0.6893841130774685</v>
      </c>
      <c r="L21">
        <f t="shared" si="7"/>
        <v>-0.3719566697290615</v>
      </c>
    </row>
    <row r="22" spans="2:12" x14ac:dyDescent="0.25">
      <c r="B22">
        <v>40</v>
      </c>
      <c r="C22" s="1">
        <v>0.93444422411449601</v>
      </c>
      <c r="D22">
        <f t="shared" si="5"/>
        <v>-6.7803339138493457E-2</v>
      </c>
      <c r="F22">
        <v>40</v>
      </c>
      <c r="G22" s="1">
        <v>0.9211022925155864</v>
      </c>
      <c r="H22">
        <f t="shared" si="6"/>
        <v>-8.2184182102122069E-2</v>
      </c>
      <c r="J22">
        <v>40</v>
      </c>
      <c r="K22" s="1">
        <v>0.61305970746721938</v>
      </c>
      <c r="L22">
        <f t="shared" si="7"/>
        <v>-0.48929294572195692</v>
      </c>
    </row>
    <row r="23" spans="2:12" x14ac:dyDescent="0.25">
      <c r="B23">
        <v>50</v>
      </c>
      <c r="C23" s="1">
        <v>0.90813790650831161</v>
      </c>
      <c r="D23">
        <f t="shared" si="5"/>
        <v>-9.635903249891424E-2</v>
      </c>
      <c r="F23">
        <v>50</v>
      </c>
      <c r="G23" s="1">
        <v>0.89304620095551801</v>
      </c>
      <c r="H23">
        <f t="shared" si="6"/>
        <v>-0.11311696265164628</v>
      </c>
      <c r="J23">
        <v>50</v>
      </c>
      <c r="K23" s="1">
        <v>0.56109451792326503</v>
      </c>
      <c r="L23">
        <f t="shared" si="7"/>
        <v>-0.57786590650415515</v>
      </c>
    </row>
    <row r="24" spans="2:12" x14ac:dyDescent="0.25">
      <c r="B24">
        <v>60</v>
      </c>
      <c r="C24" s="1">
        <v>0.91294748543794668</v>
      </c>
      <c r="D24">
        <f t="shared" si="5"/>
        <v>-9.1076918729332421E-2</v>
      </c>
      <c r="F24">
        <v>60</v>
      </c>
      <c r="G24" s="1">
        <v>0.88173941979725801</v>
      </c>
      <c r="H24">
        <f t="shared" si="6"/>
        <v>-0.12585870903378849</v>
      </c>
      <c r="J24">
        <v>60</v>
      </c>
      <c r="K24" s="1">
        <v>0.43670723229847402</v>
      </c>
      <c r="L24">
        <f t="shared" si="7"/>
        <v>-0.8284922573763861</v>
      </c>
    </row>
    <row r="25" spans="2:12" x14ac:dyDescent="0.25">
      <c r="B25">
        <v>70</v>
      </c>
      <c r="C25" s="1">
        <v>0.90080166618895596</v>
      </c>
      <c r="D25">
        <f t="shared" si="5"/>
        <v>-0.10447017192151684</v>
      </c>
      <c r="F25">
        <v>70</v>
      </c>
      <c r="G25" s="1">
        <v>0.90085463123935505</v>
      </c>
      <c r="H25">
        <f t="shared" si="6"/>
        <v>-0.10441137596749392</v>
      </c>
      <c r="J25">
        <v>70</v>
      </c>
      <c r="K25" s="1">
        <v>0.4403258992728159</v>
      </c>
      <c r="L25">
        <f t="shared" si="7"/>
        <v>-0.82024014607252105</v>
      </c>
    </row>
    <row r="26" spans="2:12" x14ac:dyDescent="0.25">
      <c r="B26">
        <v>80</v>
      </c>
      <c r="C26" s="1">
        <v>0.89475102672842299</v>
      </c>
      <c r="D26">
        <f t="shared" si="5"/>
        <v>-0.11120978183353313</v>
      </c>
      <c r="F26">
        <v>80</v>
      </c>
      <c r="G26" s="1">
        <v>0.87137948723874037</v>
      </c>
      <c r="H26">
        <f t="shared" si="6"/>
        <v>-0.13767770558190146</v>
      </c>
      <c r="J26">
        <v>80</v>
      </c>
      <c r="K26" s="1">
        <v>0.38483055973269947</v>
      </c>
      <c r="L26">
        <f t="shared" si="7"/>
        <v>-0.95495214615919333</v>
      </c>
    </row>
    <row r="27" spans="2:12" x14ac:dyDescent="0.25">
      <c r="B27">
        <v>90</v>
      </c>
      <c r="C27" s="1">
        <v>0.87137486538970199</v>
      </c>
      <c r="D27">
        <f t="shared" si="5"/>
        <v>-0.1376830096559167</v>
      </c>
      <c r="F27">
        <v>90</v>
      </c>
      <c r="G27" s="1">
        <v>0.87575172169929127</v>
      </c>
      <c r="H27">
        <f t="shared" si="6"/>
        <v>-0.13267265093525868</v>
      </c>
      <c r="J27">
        <v>90</v>
      </c>
      <c r="K27" s="1">
        <v>0.26679074007168058</v>
      </c>
      <c r="L27">
        <f t="shared" si="7"/>
        <v>-1.3212906729204925</v>
      </c>
    </row>
    <row r="28" spans="2:12" x14ac:dyDescent="0.25">
      <c r="B28">
        <v>100</v>
      </c>
      <c r="C28" s="1">
        <v>0.85599999999999998</v>
      </c>
      <c r="D28">
        <f t="shared" si="5"/>
        <v>-0.15548490284039498</v>
      </c>
      <c r="F28">
        <v>100</v>
      </c>
      <c r="G28" s="1">
        <v>0.81894969403492801</v>
      </c>
      <c r="H28">
        <f t="shared" si="6"/>
        <v>-0.19973262066035349</v>
      </c>
      <c r="J28">
        <v>100</v>
      </c>
      <c r="K28" s="1">
        <v>0.2528527875609235</v>
      </c>
      <c r="L28">
        <f t="shared" si="7"/>
        <v>-1.3749478269532469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12"/>
  <sheetViews>
    <sheetView workbookViewId="0">
      <selection activeCell="J31" sqref="J31"/>
    </sheetView>
  </sheetViews>
  <sheetFormatPr defaultRowHeight="15" x14ac:dyDescent="0.25"/>
  <cols>
    <col min="5" max="5" width="12" bestFit="1" customWidth="1"/>
  </cols>
  <sheetData>
    <row r="4" spans="3:13" x14ac:dyDescent="0.25">
      <c r="C4" s="2" t="s">
        <v>1</v>
      </c>
      <c r="D4" s="2" t="s">
        <v>4</v>
      </c>
      <c r="E4" s="2" t="s">
        <v>5</v>
      </c>
      <c r="F4" s="2" t="s">
        <v>6</v>
      </c>
    </row>
    <row r="5" spans="3:13" x14ac:dyDescent="0.25">
      <c r="C5">
        <v>2.2000000000000002</v>
      </c>
      <c r="D5">
        <f>10^(-C5)</f>
        <v>6.3095734448019251E-3</v>
      </c>
      <c r="E5">
        <f>10^(-(14-C5))</f>
        <v>1.5848931924611065E-12</v>
      </c>
      <c r="F5">
        <v>6.1000000000000004E-3</v>
      </c>
      <c r="H5">
        <f t="array" ref="H5:M12">LINEST(F5:F11,D5:E11,1,1)</f>
        <v>2296.6297300818533</v>
      </c>
      <c r="I5">
        <v>0.72212865908326707</v>
      </c>
      <c r="J5">
        <v>1.6062891682421575E-3</v>
      </c>
      <c r="K5" t="e">
        <v>#N/A</v>
      </c>
      <c r="L5" t="e">
        <v>#N/A</v>
      </c>
      <c r="M5" t="e">
        <v>#N/A</v>
      </c>
    </row>
    <row r="6" spans="3:13" x14ac:dyDescent="0.25">
      <c r="C6">
        <v>3.3</v>
      </c>
      <c r="D6">
        <f t="shared" ref="D6:D11" si="0">10^(-C6)</f>
        <v>5.0118723362727209E-4</v>
      </c>
      <c r="E6">
        <f t="shared" ref="E6:E11" si="1">10^(-(14-C6))</f>
        <v>1.995262314968878E-11</v>
      </c>
      <c r="F6">
        <v>2.7499999999999998E-3</v>
      </c>
      <c r="H6">
        <v>130.00121609060895</v>
      </c>
      <c r="I6">
        <v>0.10289646918286935</v>
      </c>
      <c r="J6">
        <v>2.705546634122366E-4</v>
      </c>
      <c r="K6" t="e">
        <v>#N/A</v>
      </c>
      <c r="L6" t="e">
        <v>#N/A</v>
      </c>
      <c r="M6" t="e">
        <v>#N/A</v>
      </c>
    </row>
    <row r="7" spans="3:13" x14ac:dyDescent="0.25">
      <c r="C7">
        <v>5</v>
      </c>
      <c r="D7">
        <f t="shared" si="0"/>
        <v>1.0000000000000001E-5</v>
      </c>
      <c r="E7">
        <f t="shared" si="1"/>
        <v>1.0000000000000001E-9</v>
      </c>
      <c r="F7">
        <v>1.9599999999999999E-3</v>
      </c>
      <c r="H7">
        <v>0.98781694550906751</v>
      </c>
      <c r="I7">
        <v>5.8234991267398523E-4</v>
      </c>
      <c r="J7" t="e">
        <v>#N/A</v>
      </c>
      <c r="K7" t="e">
        <v>#N/A</v>
      </c>
      <c r="L7" t="e">
        <v>#N/A</v>
      </c>
      <c r="M7" t="e">
        <v>#N/A</v>
      </c>
    </row>
    <row r="8" spans="3:13" x14ac:dyDescent="0.25">
      <c r="C8">
        <v>6</v>
      </c>
      <c r="D8">
        <f t="shared" si="0"/>
        <v>9.9999999999999995E-7</v>
      </c>
      <c r="E8">
        <f t="shared" si="1"/>
        <v>1E-8</v>
      </c>
      <c r="F8">
        <v>1.5200000000000001E-3</v>
      </c>
      <c r="H8">
        <v>162.16244394938403</v>
      </c>
      <c r="I8">
        <v>4</v>
      </c>
      <c r="J8" t="e">
        <v>#N/A</v>
      </c>
      <c r="K8" t="e">
        <v>#N/A</v>
      </c>
      <c r="L8" t="e">
        <v>#N/A</v>
      </c>
      <c r="M8" t="e">
        <v>#N/A</v>
      </c>
    </row>
    <row r="9" spans="3:13" x14ac:dyDescent="0.25">
      <c r="C9">
        <v>7</v>
      </c>
      <c r="D9">
        <f t="shared" si="0"/>
        <v>9.9999999999999995E-8</v>
      </c>
      <c r="E9">
        <f t="shared" si="1"/>
        <v>9.9999999999999995E-8</v>
      </c>
      <c r="F9">
        <v>1.5399999999999999E-3</v>
      </c>
      <c r="H9">
        <v>1.0998876003112016E-4</v>
      </c>
      <c r="I9">
        <v>1.3565256831655928E-6</v>
      </c>
      <c r="J9" t="e">
        <v>#N/A</v>
      </c>
      <c r="K9" t="e">
        <v>#N/A</v>
      </c>
      <c r="L9" t="e">
        <v>#N/A</v>
      </c>
      <c r="M9" t="e">
        <v>#N/A</v>
      </c>
    </row>
    <row r="10" spans="3:13" x14ac:dyDescent="0.25">
      <c r="C10">
        <v>7.6</v>
      </c>
      <c r="D10">
        <f t="shared" si="0"/>
        <v>2.5118864315095751E-8</v>
      </c>
      <c r="E10">
        <f t="shared" si="1"/>
        <v>3.9810717055349618E-7</v>
      </c>
      <c r="F10">
        <v>1.8E-3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</row>
    <row r="11" spans="3:13" x14ac:dyDescent="0.25">
      <c r="C11">
        <v>8.6999999999999993</v>
      </c>
      <c r="D11">
        <f t="shared" si="0"/>
        <v>1.9952623149688824E-9</v>
      </c>
      <c r="E11">
        <f t="shared" si="1"/>
        <v>5.0118723362727089E-6</v>
      </c>
      <c r="F11">
        <v>1.3180000000000001E-2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</row>
    <row r="12" spans="3:13" x14ac:dyDescent="0.25"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7</vt:i4>
      </vt:variant>
    </vt:vector>
  </HeadingPairs>
  <TitlesOfParts>
    <vt:vector size="10" baseType="lpstr">
      <vt:lpstr>primeira parte</vt:lpstr>
      <vt:lpstr>segunda parte</vt:lpstr>
      <vt:lpstr>Plan3</vt:lpstr>
      <vt:lpstr>pH 2.2</vt:lpstr>
      <vt:lpstr>pH3.3</vt:lpstr>
      <vt:lpstr>pH 5</vt:lpstr>
      <vt:lpstr>pH 6</vt:lpstr>
      <vt:lpstr>pH 7</vt:lpstr>
      <vt:lpstr>pH 7.6</vt:lpstr>
      <vt:lpstr>pH 8.7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2014-01-13T19:46:49Z</dcterms:created>
  <dcterms:modified xsi:type="dcterms:W3CDTF">2014-01-13T21:37:39Z</dcterms:modified>
</cp:coreProperties>
</file>